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 IT\Desktop\Oxfam\Tender Notice\"/>
    </mc:Choice>
  </mc:AlternateContent>
  <xr:revisionPtr revIDLastSave="0" documentId="8_{83E53020-6F72-4645-B4B3-487B9084AA82}" xr6:coauthVersionLast="47" xr6:coauthVersionMax="47" xr10:uidLastSave="{00000000-0000-0000-0000-000000000000}"/>
  <bookViews>
    <workbookView xWindow="-120" yWindow="-120" windowWidth="20730" windowHeight="11040" xr2:uid="{DF5968F3-1C89-4B8B-BFC5-37950B0AFEA3}"/>
  </bookViews>
  <sheets>
    <sheet name="Summary Cos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1" l="1"/>
  <c r="D25" i="1"/>
  <c r="D26" i="1" s="1"/>
  <c r="D21" i="1"/>
  <c r="D20" i="1"/>
  <c r="D19" i="1"/>
  <c r="B19" i="1"/>
  <c r="D18" i="1"/>
  <c r="B18" i="1"/>
  <c r="D17" i="1"/>
  <c r="B17" i="1"/>
  <c r="D16" i="1"/>
  <c r="B16" i="1"/>
  <c r="D15" i="1"/>
  <c r="B15" i="1"/>
  <c r="D14" i="1"/>
  <c r="B14" i="1"/>
  <c r="D13" i="1"/>
  <c r="B13" i="1"/>
  <c r="D12" i="1"/>
  <c r="B12" i="1"/>
  <c r="D11" i="1"/>
  <c r="B11" i="1"/>
  <c r="D10" i="1"/>
  <c r="B10" i="1"/>
  <c r="D9" i="1"/>
  <c r="B9" i="1"/>
  <c r="D8" i="1"/>
  <c r="B8" i="1"/>
  <c r="D7" i="1"/>
  <c r="B7" i="1"/>
  <c r="D6" i="1"/>
  <c r="B6" i="1"/>
  <c r="D5" i="1"/>
  <c r="B5" i="1"/>
  <c r="D4" i="1"/>
  <c r="B4" i="1"/>
</calcChain>
</file>

<file path=xl/sharedStrings.xml><?xml version="1.0" encoding="utf-8"?>
<sst xmlns="http://schemas.openxmlformats.org/spreadsheetml/2006/main" count="65" uniqueCount="47">
  <si>
    <t>Cost Estimate of Lead Line Hand pump with raised platform</t>
  </si>
  <si>
    <t>S No.</t>
  </si>
  <si>
    <t>Item</t>
  </si>
  <si>
    <t>Discription</t>
  </si>
  <si>
    <t>Quantity</t>
  </si>
  <si>
    <t>Unit</t>
  </si>
  <si>
    <t>U-Rate</t>
  </si>
  <si>
    <t>Amount</t>
  </si>
  <si>
    <t>Hand Mump with Raised Plateform</t>
  </si>
  <si>
    <t>First class bricks (9" * 3" * 4.5")</t>
  </si>
  <si>
    <t>No.s</t>
  </si>
  <si>
    <t>min: 8000psi for 28 days</t>
  </si>
  <si>
    <t>Bags</t>
  </si>
  <si>
    <t>Fine sand clear from impurities</t>
  </si>
  <si>
    <t>Cft</t>
  </si>
  <si>
    <t>1/2"- 3/4" dia stone</t>
  </si>
  <si>
    <t>1" Round Gravel</t>
  </si>
  <si>
    <t>4"dia pipe jeddah/pak Al arab or equvallent</t>
  </si>
  <si>
    <t>Rft</t>
  </si>
  <si>
    <t>2" dia PVC Pipe</t>
  </si>
  <si>
    <t>1" Dia National PVC Pipe or equvallent</t>
  </si>
  <si>
    <t xml:space="preserve">UPVC With Colth Filter </t>
  </si>
  <si>
    <t xml:space="preserve">4" dia UPVC </t>
  </si>
  <si>
    <t>Size 6" dia</t>
  </si>
  <si>
    <t>Bross 1" dia</t>
  </si>
  <si>
    <t>GI Pipe 2" dia screwed both sides</t>
  </si>
  <si>
    <t>GI Elbow (2" X1")</t>
  </si>
  <si>
    <t>Hand Pump Machine IIEL Pipe of 2.5" dia</t>
  </si>
  <si>
    <t>Elbow 1" X 1" #1, solution, pipe nipple 1" # 2, barrel nipple #1, horse pipe, tape solution, etc)</t>
  </si>
  <si>
    <t>Boring Charges</t>
  </si>
  <si>
    <t xml:space="preserve">2.5" dia </t>
  </si>
  <si>
    <t>Construction charges of Plate Form includes Soakage Pit</t>
  </si>
  <si>
    <t xml:space="preserve">Skilled Labour Charges </t>
  </si>
  <si>
    <t>Days</t>
  </si>
  <si>
    <t xml:space="preserve">Un-skilled Labour Charges </t>
  </si>
  <si>
    <t>Total Cost of Hand Pump with Raised Platform</t>
  </si>
  <si>
    <t>Lead Line</t>
  </si>
  <si>
    <t>Lead Line Pipe</t>
  </si>
  <si>
    <t>1" Dia National PVC Pipe</t>
  </si>
  <si>
    <t>Lead Line Fitting &amp; laying Charges</t>
  </si>
  <si>
    <t>Lead Line Excavation Charges</t>
  </si>
  <si>
    <t>Unskilled Labour Charges</t>
  </si>
  <si>
    <t>Total Cost of Lead Line</t>
  </si>
  <si>
    <t>Unit Cost of Lead Line Hand pump with raised platform</t>
  </si>
  <si>
    <t>100 Quantity x Unit cost of Lead Hand Pump</t>
  </si>
  <si>
    <t>All Taxes</t>
  </si>
  <si>
    <t>Total cost of 100 Lead Hand Pump inclusive of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</si>
</sst>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164" fontId="4" fillId="3" borderId="1" xfId="1" applyNumberFormat="1" applyFont="1" applyFill="1" applyBorder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/>
    </xf>
    <xf numFmtId="164" fontId="5" fillId="0" borderId="1" xfId="1" applyNumberFormat="1" applyFont="1" applyBorder="1"/>
    <xf numFmtId="0" fontId="5" fillId="0" borderId="0" xfId="0" applyFont="1"/>
    <xf numFmtId="0" fontId="5" fillId="0" borderId="1" xfId="0" applyFont="1" applyBorder="1" applyAlignment="1">
      <alignment horizontal="left" wrapText="1"/>
    </xf>
    <xf numFmtId="165" fontId="5" fillId="0" borderId="1" xfId="0" applyNumberFormat="1" applyFont="1" applyBorder="1" applyAlignment="1">
      <alignment horizontal="center"/>
    </xf>
    <xf numFmtId="164" fontId="5" fillId="0" borderId="1" xfId="1" applyNumberFormat="1" applyFont="1" applyFill="1" applyBorder="1"/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right"/>
    </xf>
    <xf numFmtId="164" fontId="5" fillId="3" borderId="1" xfId="1" applyNumberFormat="1" applyFont="1" applyFill="1" applyBorder="1"/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4" fontId="5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O%20IT\Desktop\Oxfam\BOQ\2%20.%20Install%20new%20handpumps%20(lead%20pump).xlsx" TargetMode="External"/><Relationship Id="rId1" Type="http://schemas.openxmlformats.org/officeDocument/2006/relationships/externalLinkPath" Target="/Users/SPO%20IT/Desktop/Oxfam/BOQ/2%20.%20Install%20new%20handpumps%20(lead%20pump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 Cost"/>
      <sheetName val="Quantities"/>
      <sheetName val="Material Ana "/>
    </sheetNames>
    <sheetDataSet>
      <sheetData sheetId="0"/>
      <sheetData sheetId="1">
        <row r="3">
          <cell r="I3">
            <v>1</v>
          </cell>
        </row>
        <row r="42">
          <cell r="H42">
            <v>35</v>
          </cell>
        </row>
        <row r="46">
          <cell r="B46" t="str">
            <v>Elbow 4" dia</v>
          </cell>
          <cell r="H46">
            <v>1</v>
          </cell>
        </row>
        <row r="47">
          <cell r="B47" t="str">
            <v>Steel Jali 6" dia</v>
          </cell>
          <cell r="H47">
            <v>1</v>
          </cell>
        </row>
        <row r="48">
          <cell r="B48" t="str">
            <v>Check Wall (1"dia)</v>
          </cell>
          <cell r="H48">
            <v>2</v>
          </cell>
        </row>
        <row r="51">
          <cell r="B51" t="str">
            <v>UPVC Filter 1" dia with filter cloth</v>
          </cell>
          <cell r="H51">
            <v>5</v>
          </cell>
        </row>
        <row r="52">
          <cell r="B52" t="str">
            <v xml:space="preserve">Hand Pump IIEL Machine 2.5" dia Pipe </v>
          </cell>
          <cell r="H52">
            <v>1</v>
          </cell>
        </row>
        <row r="53">
          <cell r="B53" t="str">
            <v>GI Pipe 2" dia</v>
          </cell>
          <cell r="H53">
            <v>3</v>
          </cell>
        </row>
        <row r="54">
          <cell r="B54" t="str">
            <v>GI Elbow (2" X 1")</v>
          </cell>
          <cell r="H54">
            <v>1</v>
          </cell>
        </row>
        <row r="55">
          <cell r="B55" t="str">
            <v>Fitting Material (elbow, tee, solution, pipe nipple, barrel nipple, horse pipe, tape solution etc)</v>
          </cell>
          <cell r="H55">
            <v>1</v>
          </cell>
        </row>
        <row r="61">
          <cell r="G61">
            <v>1000</v>
          </cell>
        </row>
        <row r="62">
          <cell r="D62">
            <v>500</v>
          </cell>
        </row>
      </sheetData>
      <sheetData sheetId="2">
        <row r="4">
          <cell r="E4" t="str">
            <v>Bricks</v>
          </cell>
          <cell r="F4" t="str">
            <v>Cement</v>
          </cell>
          <cell r="G4" t="str">
            <v>Sand</v>
          </cell>
          <cell r="H4" t="str">
            <v>Crush</v>
          </cell>
          <cell r="J4" t="str">
            <v>Suction Pipe National PVC Pipe 1" Dia</v>
          </cell>
          <cell r="K4" t="str">
            <v xml:space="preserve">UPVC Casing Pipe 2" dia </v>
          </cell>
          <cell r="L4" t="str">
            <v>UPVC Pipe 4" dia for Drain</v>
          </cell>
          <cell r="M4" t="str">
            <v>Gravel</v>
          </cell>
        </row>
        <row r="15">
          <cell r="E15">
            <v>522</v>
          </cell>
          <cell r="F15">
            <v>4</v>
          </cell>
          <cell r="G15">
            <v>36</v>
          </cell>
          <cell r="H15">
            <v>12</v>
          </cell>
          <cell r="J15">
            <v>30</v>
          </cell>
          <cell r="K15">
            <v>35</v>
          </cell>
          <cell r="L15">
            <v>20</v>
          </cell>
          <cell r="M15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7F077-05CC-4275-B57B-9884D80DFC58}">
  <dimension ref="A1:G32"/>
  <sheetViews>
    <sheetView tabSelected="1" topLeftCell="A11" zoomScale="85" zoomScaleNormal="85" workbookViewId="0">
      <selection activeCell="M21" sqref="M21"/>
    </sheetView>
  </sheetViews>
  <sheetFormatPr defaultColWidth="9.140625" defaultRowHeight="12.75" x14ac:dyDescent="0.2"/>
  <cols>
    <col min="1" max="1" width="5.42578125" style="19" customWidth="1"/>
    <col min="2" max="2" width="36.5703125" style="19" customWidth="1"/>
    <col min="3" max="3" width="45.85546875" style="19" bestFit="1" customWidth="1"/>
    <col min="4" max="4" width="9.7109375" style="41" customWidth="1"/>
    <col min="5" max="5" width="10.5703125" style="41" bestFit="1" customWidth="1"/>
    <col min="6" max="6" width="7.140625" style="42" bestFit="1" customWidth="1"/>
    <col min="7" max="7" width="11.85546875" style="43" bestFit="1" customWidth="1"/>
    <col min="8" max="16384" width="9.140625" style="19"/>
  </cols>
  <sheetData>
    <row r="1" spans="1:7" s="2" customFormat="1" ht="19.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s="7" customFormat="1" ht="27.75" customHeight="1" x14ac:dyDescent="0.2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pans="1:7" s="12" customFormat="1" x14ac:dyDescent="0.2">
      <c r="A3" s="8"/>
      <c r="B3" s="8" t="s">
        <v>8</v>
      </c>
      <c r="C3" s="8"/>
      <c r="D3" s="9"/>
      <c r="E3" s="9"/>
      <c r="F3" s="10"/>
      <c r="G3" s="11"/>
    </row>
    <row r="4" spans="1:7" ht="16.5" customHeight="1" x14ac:dyDescent="0.2">
      <c r="A4" s="13">
        <v>1</v>
      </c>
      <c r="B4" s="14" t="str">
        <f>'[1]Material Ana '!E4</f>
        <v>Bricks</v>
      </c>
      <c r="C4" s="15" t="s">
        <v>9</v>
      </c>
      <c r="D4" s="16">
        <f>'[1]Material Ana '!E15</f>
        <v>522</v>
      </c>
      <c r="E4" s="16" t="s">
        <v>10</v>
      </c>
      <c r="F4" s="17"/>
      <c r="G4" s="18"/>
    </row>
    <row r="5" spans="1:7" x14ac:dyDescent="0.2">
      <c r="A5" s="13">
        <v>2</v>
      </c>
      <c r="B5" s="14" t="str">
        <f>'[1]Material Ana '!F4</f>
        <v>Cement</v>
      </c>
      <c r="C5" s="20" t="s">
        <v>11</v>
      </c>
      <c r="D5" s="21">
        <f>'[1]Material Ana '!F15</f>
        <v>4</v>
      </c>
      <c r="E5" s="13" t="s">
        <v>12</v>
      </c>
      <c r="F5" s="17"/>
      <c r="G5" s="18"/>
    </row>
    <row r="6" spans="1:7" x14ac:dyDescent="0.2">
      <c r="A6" s="13">
        <v>3</v>
      </c>
      <c r="B6" s="14" t="str">
        <f>'[1]Material Ana '!G4</f>
        <v>Sand</v>
      </c>
      <c r="C6" s="15" t="s">
        <v>13</v>
      </c>
      <c r="D6" s="13">
        <f>'[1]Material Ana '!G15</f>
        <v>36</v>
      </c>
      <c r="E6" s="13" t="s">
        <v>14</v>
      </c>
      <c r="F6" s="17"/>
      <c r="G6" s="18"/>
    </row>
    <row r="7" spans="1:7" x14ac:dyDescent="0.2">
      <c r="A7" s="13">
        <v>4</v>
      </c>
      <c r="B7" s="14" t="str">
        <f>'[1]Material Ana '!H4</f>
        <v>Crush</v>
      </c>
      <c r="C7" s="15" t="s">
        <v>15</v>
      </c>
      <c r="D7" s="13">
        <f>'[1]Material Ana '!H15</f>
        <v>12</v>
      </c>
      <c r="E7" s="13" t="s">
        <v>14</v>
      </c>
      <c r="F7" s="17"/>
      <c r="G7" s="18"/>
    </row>
    <row r="8" spans="1:7" x14ac:dyDescent="0.2">
      <c r="A8" s="13">
        <v>5</v>
      </c>
      <c r="B8" s="14" t="str">
        <f>'[1]Material Ana '!M4</f>
        <v>Gravel</v>
      </c>
      <c r="C8" s="14" t="s">
        <v>16</v>
      </c>
      <c r="D8" s="13">
        <f>'[1]Material Ana '!M15</f>
        <v>18</v>
      </c>
      <c r="E8" s="13" t="s">
        <v>14</v>
      </c>
      <c r="F8" s="17"/>
      <c r="G8" s="18"/>
    </row>
    <row r="9" spans="1:7" x14ac:dyDescent="0.2">
      <c r="A9" s="13">
        <v>6</v>
      </c>
      <c r="B9" s="14" t="str">
        <f>'[1]Material Ana '!L4</f>
        <v>UPVC Pipe 4" dia for Drain</v>
      </c>
      <c r="C9" s="14" t="s">
        <v>17</v>
      </c>
      <c r="D9" s="13">
        <f>'[1]Material Ana '!L15</f>
        <v>20</v>
      </c>
      <c r="E9" s="13" t="s">
        <v>18</v>
      </c>
      <c r="F9" s="17"/>
      <c r="G9" s="18"/>
    </row>
    <row r="10" spans="1:7" x14ac:dyDescent="0.2">
      <c r="A10" s="13">
        <v>8</v>
      </c>
      <c r="B10" s="14" t="str">
        <f>'[1]Material Ana '!K4</f>
        <v xml:space="preserve">UPVC Casing Pipe 2" dia </v>
      </c>
      <c r="C10" s="14" t="s">
        <v>19</v>
      </c>
      <c r="D10" s="13">
        <f>'[1]Material Ana '!K15</f>
        <v>35</v>
      </c>
      <c r="E10" s="13" t="s">
        <v>18</v>
      </c>
      <c r="F10" s="17"/>
      <c r="G10" s="22"/>
    </row>
    <row r="11" spans="1:7" x14ac:dyDescent="0.2">
      <c r="A11" s="13">
        <v>9</v>
      </c>
      <c r="B11" s="14" t="str">
        <f>'[1]Material Ana '!J4</f>
        <v>Suction Pipe National PVC Pipe 1" Dia</v>
      </c>
      <c r="C11" s="14" t="s">
        <v>20</v>
      </c>
      <c r="D11" s="13">
        <f>'[1]Material Ana '!J15</f>
        <v>30</v>
      </c>
      <c r="E11" s="13" t="s">
        <v>18</v>
      </c>
      <c r="F11" s="17"/>
      <c r="G11" s="22"/>
    </row>
    <row r="12" spans="1:7" x14ac:dyDescent="0.2">
      <c r="A12" s="13">
        <v>10</v>
      </c>
      <c r="B12" s="14" t="str">
        <f>[1]Quantities!B51</f>
        <v>UPVC Filter 1" dia with filter cloth</v>
      </c>
      <c r="C12" s="14" t="s">
        <v>21</v>
      </c>
      <c r="D12" s="13">
        <f>[1]Quantities!H51</f>
        <v>5</v>
      </c>
      <c r="E12" s="13" t="s">
        <v>10</v>
      </c>
      <c r="F12" s="17"/>
      <c r="G12" s="18"/>
    </row>
    <row r="13" spans="1:7" x14ac:dyDescent="0.2">
      <c r="A13" s="13">
        <v>11</v>
      </c>
      <c r="B13" s="14" t="str">
        <f>[1]Quantities!B46</f>
        <v>Elbow 4" dia</v>
      </c>
      <c r="C13" s="15" t="s">
        <v>22</v>
      </c>
      <c r="D13" s="13">
        <f>[1]Quantities!H46</f>
        <v>1</v>
      </c>
      <c r="E13" s="13" t="s">
        <v>10</v>
      </c>
      <c r="F13" s="17"/>
      <c r="G13" s="18"/>
    </row>
    <row r="14" spans="1:7" x14ac:dyDescent="0.2">
      <c r="A14" s="13">
        <v>12</v>
      </c>
      <c r="B14" s="14" t="str">
        <f>[1]Quantities!B47</f>
        <v>Steel Jali 6" dia</v>
      </c>
      <c r="C14" s="14" t="s">
        <v>23</v>
      </c>
      <c r="D14" s="13">
        <f>[1]Quantities!H47</f>
        <v>1</v>
      </c>
      <c r="E14" s="13" t="s">
        <v>10</v>
      </c>
      <c r="F14" s="17"/>
      <c r="G14" s="18"/>
    </row>
    <row r="15" spans="1:7" x14ac:dyDescent="0.2">
      <c r="A15" s="13">
        <v>13</v>
      </c>
      <c r="B15" s="14" t="str">
        <f>[1]Quantities!B48</f>
        <v>Check Wall (1"dia)</v>
      </c>
      <c r="C15" s="14" t="s">
        <v>24</v>
      </c>
      <c r="D15" s="13">
        <f>[1]Quantities!H48</f>
        <v>2</v>
      </c>
      <c r="E15" s="13" t="s">
        <v>10</v>
      </c>
      <c r="F15" s="17"/>
      <c r="G15" s="18"/>
    </row>
    <row r="16" spans="1:7" x14ac:dyDescent="0.2">
      <c r="A16" s="13">
        <v>14</v>
      </c>
      <c r="B16" s="14" t="str">
        <f>[1]Quantities!B53</f>
        <v>GI Pipe 2" dia</v>
      </c>
      <c r="C16" s="14" t="s">
        <v>25</v>
      </c>
      <c r="D16" s="13">
        <f>[1]Quantities!H53</f>
        <v>3</v>
      </c>
      <c r="E16" s="13" t="s">
        <v>18</v>
      </c>
      <c r="F16" s="17"/>
      <c r="G16" s="18"/>
    </row>
    <row r="17" spans="1:7" x14ac:dyDescent="0.2">
      <c r="A17" s="13">
        <v>15</v>
      </c>
      <c r="B17" s="14" t="str">
        <f>[1]Quantities!B54</f>
        <v>GI Elbow (2" X 1")</v>
      </c>
      <c r="C17" s="14" t="s">
        <v>26</v>
      </c>
      <c r="D17" s="13">
        <f>[1]Quantities!H54</f>
        <v>1</v>
      </c>
      <c r="E17" s="13" t="s">
        <v>10</v>
      </c>
      <c r="F17" s="17"/>
      <c r="G17" s="18"/>
    </row>
    <row r="18" spans="1:7" x14ac:dyDescent="0.2">
      <c r="A18" s="13">
        <v>16</v>
      </c>
      <c r="B18" s="23" t="str">
        <f>[1]Quantities!B52</f>
        <v xml:space="preserve">Hand Pump IIEL Machine 2.5" dia Pipe </v>
      </c>
      <c r="C18" s="23" t="s">
        <v>27</v>
      </c>
      <c r="D18" s="13">
        <f>[1]Quantities!H52</f>
        <v>1</v>
      </c>
      <c r="E18" s="13" t="s">
        <v>10</v>
      </c>
      <c r="F18" s="24"/>
      <c r="G18" s="18"/>
    </row>
    <row r="19" spans="1:7" ht="47.25" customHeight="1" x14ac:dyDescent="0.2">
      <c r="A19" s="13">
        <v>17</v>
      </c>
      <c r="B19" s="23" t="str">
        <f>[1]Quantities!B55</f>
        <v>Fitting Material (elbow, tee, solution, pipe nipple, barrel nipple, horse pipe, tape solution etc)</v>
      </c>
      <c r="C19" s="25" t="s">
        <v>28</v>
      </c>
      <c r="D19" s="13">
        <f>[1]Quantities!H55</f>
        <v>1</v>
      </c>
      <c r="E19" s="13" t="s">
        <v>10</v>
      </c>
      <c r="F19" s="17"/>
      <c r="G19" s="18"/>
    </row>
    <row r="20" spans="1:7" ht="13.15" customHeight="1" x14ac:dyDescent="0.2">
      <c r="A20" s="13">
        <v>7</v>
      </c>
      <c r="B20" s="14" t="s">
        <v>29</v>
      </c>
      <c r="C20" s="14" t="s">
        <v>30</v>
      </c>
      <c r="D20" s="13">
        <f>[1]Quantities!H42</f>
        <v>35</v>
      </c>
      <c r="E20" s="13" t="s">
        <v>18</v>
      </c>
      <c r="F20" s="17"/>
      <c r="G20" s="22"/>
    </row>
    <row r="21" spans="1:7" x14ac:dyDescent="0.2">
      <c r="A21" s="13">
        <v>19</v>
      </c>
      <c r="B21" s="26" t="s">
        <v>31</v>
      </c>
      <c r="C21" s="15" t="s">
        <v>32</v>
      </c>
      <c r="D21" s="13">
        <f>2*[1]Quantities!I3</f>
        <v>2</v>
      </c>
      <c r="E21" s="13" t="s">
        <v>33</v>
      </c>
      <c r="F21" s="17"/>
      <c r="G21" s="18"/>
    </row>
    <row r="22" spans="1:7" x14ac:dyDescent="0.2">
      <c r="A22" s="13">
        <v>20</v>
      </c>
      <c r="B22" s="26"/>
      <c r="C22" s="15" t="s">
        <v>34</v>
      </c>
      <c r="D22" s="13">
        <v>5</v>
      </c>
      <c r="E22" s="13" t="s">
        <v>33</v>
      </c>
      <c r="F22" s="17"/>
      <c r="G22" s="18"/>
    </row>
    <row r="23" spans="1:7" s="29" customFormat="1" ht="19.5" customHeight="1" x14ac:dyDescent="0.25">
      <c r="A23" s="27" t="s">
        <v>35</v>
      </c>
      <c r="B23" s="27"/>
      <c r="C23" s="27"/>
      <c r="D23" s="27"/>
      <c r="E23" s="27"/>
      <c r="F23" s="27"/>
      <c r="G23" s="28"/>
    </row>
    <row r="24" spans="1:7" x14ac:dyDescent="0.2">
      <c r="A24" s="30"/>
      <c r="B24" s="31" t="s">
        <v>36</v>
      </c>
      <c r="C24" s="32"/>
      <c r="D24" s="30"/>
      <c r="E24" s="30"/>
      <c r="F24" s="33"/>
      <c r="G24" s="34"/>
    </row>
    <row r="25" spans="1:7" x14ac:dyDescent="0.2">
      <c r="A25" s="13">
        <v>15</v>
      </c>
      <c r="B25" s="14" t="s">
        <v>37</v>
      </c>
      <c r="C25" s="14" t="s">
        <v>38</v>
      </c>
      <c r="D25" s="13">
        <f>[1]Quantities!D62</f>
        <v>500</v>
      </c>
      <c r="E25" s="13" t="s">
        <v>18</v>
      </c>
      <c r="F25" s="17"/>
      <c r="G25" s="18"/>
    </row>
    <row r="26" spans="1:7" x14ac:dyDescent="0.2">
      <c r="A26" s="13">
        <v>16</v>
      </c>
      <c r="B26" s="14" t="s">
        <v>39</v>
      </c>
      <c r="C26" s="14" t="s">
        <v>32</v>
      </c>
      <c r="D26" s="13">
        <f>D25</f>
        <v>500</v>
      </c>
      <c r="E26" s="13" t="s">
        <v>18</v>
      </c>
      <c r="F26" s="17"/>
      <c r="G26" s="18"/>
    </row>
    <row r="27" spans="1:7" x14ac:dyDescent="0.2">
      <c r="A27" s="13">
        <v>18</v>
      </c>
      <c r="B27" s="14" t="s">
        <v>40</v>
      </c>
      <c r="C27" s="14" t="s">
        <v>41</v>
      </c>
      <c r="D27" s="13">
        <f>[1]Quantities!G61</f>
        <v>1000</v>
      </c>
      <c r="E27" s="13" t="s">
        <v>14</v>
      </c>
      <c r="F27" s="17"/>
      <c r="G27" s="18"/>
    </row>
    <row r="28" spans="1:7" s="29" customFormat="1" ht="19.5" customHeight="1" x14ac:dyDescent="0.25">
      <c r="A28" s="27" t="s">
        <v>42</v>
      </c>
      <c r="B28" s="27"/>
      <c r="C28" s="27"/>
      <c r="D28" s="27"/>
      <c r="E28" s="27"/>
      <c r="F28" s="27"/>
      <c r="G28" s="28"/>
    </row>
    <row r="29" spans="1:7" s="37" customFormat="1" ht="24.95" customHeight="1" x14ac:dyDescent="0.25">
      <c r="A29" s="35" t="s">
        <v>43</v>
      </c>
      <c r="B29" s="35"/>
      <c r="C29" s="35"/>
      <c r="D29" s="35"/>
      <c r="E29" s="35"/>
      <c r="F29" s="35"/>
      <c r="G29" s="36"/>
    </row>
    <row r="30" spans="1:7" s="37" customFormat="1" ht="24.95" customHeight="1" x14ac:dyDescent="0.25">
      <c r="A30" s="35" t="s">
        <v>44</v>
      </c>
      <c r="B30" s="35"/>
      <c r="C30" s="35"/>
      <c r="D30" s="35"/>
      <c r="E30" s="35"/>
      <c r="F30" s="35"/>
      <c r="G30" s="36"/>
    </row>
    <row r="31" spans="1:7" s="37" customFormat="1" ht="24.95" customHeight="1" x14ac:dyDescent="0.25">
      <c r="A31" s="38" t="s">
        <v>45</v>
      </c>
      <c r="B31" s="39"/>
      <c r="C31" s="39"/>
      <c r="D31" s="39"/>
      <c r="E31" s="39"/>
      <c r="F31" s="40"/>
      <c r="G31" s="36"/>
    </row>
    <row r="32" spans="1:7" s="37" customFormat="1" ht="24.95" customHeight="1" x14ac:dyDescent="0.25">
      <c r="A32" s="35" t="s">
        <v>46</v>
      </c>
      <c r="B32" s="35"/>
      <c r="C32" s="35"/>
      <c r="D32" s="35"/>
      <c r="E32" s="35"/>
      <c r="F32" s="35"/>
      <c r="G32" s="36"/>
    </row>
  </sheetData>
  <mergeCells count="8">
    <mergeCell ref="A31:F31"/>
    <mergeCell ref="A32:F32"/>
    <mergeCell ref="A1:G1"/>
    <mergeCell ref="B21:B22"/>
    <mergeCell ref="A23:F23"/>
    <mergeCell ref="A28:F28"/>
    <mergeCell ref="A29:F29"/>
    <mergeCell ref="A30:F30"/>
  </mergeCells>
  <pageMargins left="0.39" right="0.22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 IT</dc:creator>
  <cp:lastModifiedBy>SPO IT</cp:lastModifiedBy>
  <dcterms:created xsi:type="dcterms:W3CDTF">2023-05-02T11:07:36Z</dcterms:created>
  <dcterms:modified xsi:type="dcterms:W3CDTF">2023-05-02T11:07:55Z</dcterms:modified>
</cp:coreProperties>
</file>